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ystalMiranda\Downloads\"/>
    </mc:Choice>
  </mc:AlternateContent>
  <xr:revisionPtr revIDLastSave="0" documentId="13_ncr:1_{14162F89-EEF2-4F6F-93D6-1367B1581CE6}" xr6:coauthVersionLast="47" xr6:coauthVersionMax="47" xr10:uidLastSave="{00000000-0000-0000-0000-000000000000}"/>
  <bookViews>
    <workbookView xWindow="28680" yWindow="-120" windowWidth="29040" windowHeight="15720" xr2:uid="{94E8B57D-1A6A-41F8-8E25-1A1BABB69E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E38" i="1"/>
  <c r="F38" i="1"/>
  <c r="G38" i="1"/>
  <c r="H38" i="1"/>
  <c r="I38" i="1"/>
  <c r="D38" i="1"/>
  <c r="I31" i="1"/>
  <c r="I29" i="1"/>
  <c r="E27" i="1"/>
  <c r="F27" i="1"/>
  <c r="G27" i="1"/>
  <c r="H27" i="1"/>
  <c r="I27" i="1"/>
  <c r="D27" i="1"/>
  <c r="I43" i="1" l="1"/>
  <c r="I44" i="1" s="1"/>
</calcChain>
</file>

<file path=xl/sharedStrings.xml><?xml version="1.0" encoding="utf-8"?>
<sst xmlns="http://schemas.openxmlformats.org/spreadsheetml/2006/main" count="64" uniqueCount="46">
  <si>
    <t>Audit Area</t>
  </si>
  <si>
    <t>Estimated Hours &amp; Cost</t>
  </si>
  <si>
    <t>Partners</t>
  </si>
  <si>
    <t>Manager</t>
  </si>
  <si>
    <t>Staff</t>
  </si>
  <si>
    <t>Planning and Risk Assessment:</t>
  </si>
  <si>
    <t>Hours</t>
  </si>
  <si>
    <t>Cost</t>
  </si>
  <si>
    <t>Analytical procedures; Interviews and walk-throughs of</t>
  </si>
  <si>
    <t>internal controls; Determining audit steps;</t>
  </si>
  <si>
    <t>Confirmations</t>
  </si>
  <si>
    <t>Audit Fieldwork:</t>
  </si>
  <si>
    <t>Review of Minutes, Contracts, Budgets and Amendments</t>
  </si>
  <si>
    <t>Cash and Investments</t>
  </si>
  <si>
    <t xml:space="preserve">Revenues </t>
  </si>
  <si>
    <t>Expenditures  - Goods &amp; Services</t>
  </si>
  <si>
    <t>Expenditures - Payroll</t>
  </si>
  <si>
    <t>GASB 68 and 75</t>
  </si>
  <si>
    <t>Testing Capital Assets and Depreciation Calculations</t>
  </si>
  <si>
    <t>Testing Debt and Related Balances</t>
  </si>
  <si>
    <t>Journal Entires and Transfers</t>
  </si>
  <si>
    <t>Fund Equities/Net Assets</t>
  </si>
  <si>
    <t>Reporting and Required Communications:</t>
  </si>
  <si>
    <t xml:space="preserve">Prepare report and letter for Management Review and </t>
  </si>
  <si>
    <t>agree to audit work to date; Review disclosures for</t>
  </si>
  <si>
    <t>completeness and any differences or proposed adjustments;</t>
  </si>
  <si>
    <t>Report Preparation/Exit Conference</t>
  </si>
  <si>
    <t>2nd Partner and Quality Control Review</t>
  </si>
  <si>
    <t>Audit Hours</t>
  </si>
  <si>
    <t>Total Estimated Audit Hours</t>
  </si>
  <si>
    <t>Total maximum cost, without Single Audit</t>
  </si>
  <si>
    <t>Single Audit (if necessary):</t>
  </si>
  <si>
    <t>Planning, Risk Assessment, Determination of Major Programs</t>
  </si>
  <si>
    <t>Testing of Material Compliance and Controls over Compliance</t>
  </si>
  <si>
    <t>Additional Reporting (Included in Financial Statements)</t>
  </si>
  <si>
    <t>Single Audit Hours</t>
  </si>
  <si>
    <t>Total Estimated Single Audit Hours</t>
  </si>
  <si>
    <t>Travel</t>
  </si>
  <si>
    <t>Total Single Audit Cost</t>
  </si>
  <si>
    <t>October</t>
  </si>
  <si>
    <t>November</t>
  </si>
  <si>
    <t>February</t>
  </si>
  <si>
    <t>Total all-inclusive maximum price FY25 audit</t>
  </si>
  <si>
    <t>Present to Council</t>
  </si>
  <si>
    <t>Time Frame (Month)</t>
  </si>
  <si>
    <t>FILL OUT PORTIONS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</si>
</sst>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Aptos Narrow"/>
      <family val="2"/>
    </font>
    <font>
      <sz val="10"/>
      <color rgb="FF0000FF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41" fontId="3" fillId="0" borderId="0" xfId="2" applyFont="1" applyAlignment="1">
      <alignment horizontal="center"/>
    </xf>
    <xf numFmtId="0" fontId="3" fillId="2" borderId="0" xfId="0" applyFont="1" applyFill="1"/>
    <xf numFmtId="41" fontId="3" fillId="2" borderId="0" xfId="2" applyFont="1" applyFill="1" applyAlignment="1">
      <alignment horizontal="center"/>
    </xf>
    <xf numFmtId="42" fontId="3" fillId="2" borderId="0" xfId="0" applyNumberFormat="1" applyFont="1" applyFill="1"/>
    <xf numFmtId="41" fontId="3" fillId="0" borderId="0" xfId="0" applyNumberFormat="1" applyFont="1"/>
    <xf numFmtId="164" fontId="3" fillId="2" borderId="0" xfId="1" applyNumberFormat="1" applyFont="1" applyFill="1"/>
    <xf numFmtId="41" fontId="3" fillId="2" borderId="0" xfId="0" applyNumberFormat="1" applyFont="1" applyFill="1"/>
    <xf numFmtId="164" fontId="3" fillId="0" borderId="0" xfId="1" applyNumberFormat="1" applyFont="1"/>
    <xf numFmtId="41" fontId="4" fillId="0" borderId="2" xfId="2" applyFont="1" applyBorder="1" applyAlignment="1">
      <alignment horizontal="center"/>
    </xf>
    <xf numFmtId="165" fontId="4" fillId="0" borderId="2" xfId="3" applyNumberFormat="1" applyFont="1" applyBorder="1" applyAlignment="1">
      <alignment horizontal="center"/>
    </xf>
    <xf numFmtId="41" fontId="4" fillId="0" borderId="3" xfId="0" applyNumberFormat="1" applyFont="1" applyBorder="1"/>
    <xf numFmtId="42" fontId="4" fillId="0" borderId="3" xfId="0" applyNumberFormat="1" applyFont="1" applyBorder="1"/>
    <xf numFmtId="41" fontId="3" fillId="2" borderId="1" xfId="2" applyFont="1" applyFill="1" applyBorder="1" applyAlignment="1">
      <alignment horizontal="center"/>
    </xf>
    <xf numFmtId="164" fontId="3" fillId="2" borderId="1" xfId="1" applyNumberFormat="1" applyFont="1" applyFill="1" applyBorder="1"/>
    <xf numFmtId="41" fontId="3" fillId="2" borderId="1" xfId="0" applyNumberFormat="1" applyFont="1" applyFill="1" applyBorder="1"/>
    <xf numFmtId="41" fontId="4" fillId="0" borderId="1" xfId="2" applyFont="1" applyBorder="1" applyAlignment="1">
      <alignment horizontal="center"/>
    </xf>
    <xf numFmtId="165" fontId="4" fillId="0" borderId="1" xfId="3" applyNumberFormat="1" applyFont="1" applyBorder="1" applyAlignment="1">
      <alignment horizontal="center"/>
    </xf>
    <xf numFmtId="42" fontId="3" fillId="2" borderId="1" xfId="0" applyNumberFormat="1" applyFont="1" applyFill="1" applyBorder="1"/>
    <xf numFmtId="42" fontId="4" fillId="0" borderId="0" xfId="0" applyNumberFormat="1" applyFont="1"/>
    <xf numFmtId="41" fontId="3" fillId="0" borderId="0" xfId="0" applyNumberFormat="1" applyFont="1" applyAlignment="1">
      <alignment horizontal="center"/>
    </xf>
    <xf numFmtId="42" fontId="4" fillId="0" borderId="4" xfId="0" applyNumberFormat="1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4">
    <cellStyle name="Comma" xfId="1" builtinId="3"/>
    <cellStyle name="Comma [0]" xfId="2" builtinId="6"/>
    <cellStyle name="Currency" xfId="3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AF030-FC0C-45E3-A83A-4B87647D8E92}">
  <dimension ref="B1:J46"/>
  <sheetViews>
    <sheetView showGridLines="0" tabSelected="1" workbookViewId="0">
      <selection activeCell="O21" sqref="O21"/>
    </sheetView>
  </sheetViews>
  <sheetFormatPr defaultColWidth="9.140625" defaultRowHeight="13.5" x14ac:dyDescent="0.25"/>
  <cols>
    <col min="1" max="1" width="3.140625" style="1" customWidth="1"/>
    <col min="2" max="2" width="49.85546875" style="5" customWidth="1"/>
    <col min="3" max="3" width="12.7109375" style="5" customWidth="1"/>
    <col min="4" max="6" width="8.7109375" style="5" customWidth="1"/>
    <col min="7" max="9" width="10.140625" style="5" customWidth="1"/>
    <col min="10" max="10" width="11.140625" style="1" customWidth="1"/>
    <col min="11" max="16384" width="9.140625" style="1"/>
  </cols>
  <sheetData>
    <row r="1" spans="2:10" ht="27" x14ac:dyDescent="0.25">
      <c r="B1" s="3" t="s">
        <v>0</v>
      </c>
      <c r="C1" s="4" t="s">
        <v>44</v>
      </c>
      <c r="D1" s="28" t="s">
        <v>1</v>
      </c>
      <c r="E1" s="28"/>
      <c r="F1" s="28"/>
      <c r="G1" s="28"/>
      <c r="H1" s="28"/>
      <c r="I1" s="28"/>
      <c r="J1" s="2" t="s">
        <v>45</v>
      </c>
    </row>
    <row r="2" spans="2:10" x14ac:dyDescent="0.25">
      <c r="D2" s="29" t="s">
        <v>2</v>
      </c>
      <c r="E2" s="29"/>
      <c r="F2" s="29" t="s">
        <v>3</v>
      </c>
      <c r="G2" s="29"/>
      <c r="H2" s="29" t="s">
        <v>4</v>
      </c>
      <c r="I2" s="29"/>
    </row>
    <row r="3" spans="2:10" x14ac:dyDescent="0.25">
      <c r="B3" s="5" t="s">
        <v>5</v>
      </c>
      <c r="D3" s="5" t="s">
        <v>6</v>
      </c>
      <c r="E3" s="5" t="s">
        <v>7</v>
      </c>
      <c r="F3" s="5" t="s">
        <v>6</v>
      </c>
      <c r="G3" s="5" t="s">
        <v>7</v>
      </c>
      <c r="H3" s="5" t="s">
        <v>6</v>
      </c>
      <c r="I3" s="5" t="s">
        <v>7</v>
      </c>
    </row>
    <row r="4" spans="2:10" x14ac:dyDescent="0.25">
      <c r="B4" s="5" t="s">
        <v>8</v>
      </c>
    </row>
    <row r="5" spans="2:10" x14ac:dyDescent="0.25">
      <c r="B5" s="5" t="s">
        <v>9</v>
      </c>
      <c r="D5" s="6"/>
    </row>
    <row r="6" spans="2:10" x14ac:dyDescent="0.25">
      <c r="B6" s="5" t="s">
        <v>10</v>
      </c>
      <c r="C6" s="7" t="s">
        <v>39</v>
      </c>
      <c r="D6" s="8">
        <v>15</v>
      </c>
      <c r="E6" s="9">
        <v>4575</v>
      </c>
      <c r="F6" s="8">
        <v>24</v>
      </c>
      <c r="G6" s="9">
        <v>5520</v>
      </c>
      <c r="H6" s="8">
        <v>15</v>
      </c>
      <c r="I6" s="9">
        <v>2250</v>
      </c>
    </row>
    <row r="7" spans="2:10" x14ac:dyDescent="0.25">
      <c r="D7" s="6"/>
      <c r="F7" s="6"/>
      <c r="H7" s="6"/>
    </row>
    <row r="8" spans="2:10" x14ac:dyDescent="0.25">
      <c r="B8" s="5" t="s">
        <v>11</v>
      </c>
      <c r="D8" s="6"/>
      <c r="F8" s="6"/>
      <c r="H8" s="6"/>
      <c r="I8" s="10"/>
    </row>
    <row r="9" spans="2:10" x14ac:dyDescent="0.25">
      <c r="B9" s="5" t="s">
        <v>12</v>
      </c>
      <c r="C9" s="7" t="s">
        <v>40</v>
      </c>
      <c r="D9" s="8">
        <v>12</v>
      </c>
      <c r="E9" s="11">
        <v>3660</v>
      </c>
      <c r="F9" s="8">
        <v>15</v>
      </c>
      <c r="G9" s="12">
        <v>3450</v>
      </c>
      <c r="H9" s="8">
        <v>10</v>
      </c>
      <c r="I9" s="12">
        <v>1500</v>
      </c>
    </row>
    <row r="10" spans="2:10" x14ac:dyDescent="0.25">
      <c r="B10" s="5" t="s">
        <v>13</v>
      </c>
      <c r="C10" s="7" t="s">
        <v>40</v>
      </c>
      <c r="D10" s="8">
        <v>3</v>
      </c>
      <c r="E10" s="11">
        <v>915</v>
      </c>
      <c r="F10" s="8">
        <v>5</v>
      </c>
      <c r="G10" s="12">
        <v>1150</v>
      </c>
      <c r="H10" s="8">
        <v>20</v>
      </c>
      <c r="I10" s="12">
        <v>3000</v>
      </c>
    </row>
    <row r="11" spans="2:10" x14ac:dyDescent="0.25">
      <c r="B11" s="5" t="s">
        <v>14</v>
      </c>
      <c r="C11" s="7" t="s">
        <v>40</v>
      </c>
      <c r="D11" s="8">
        <v>3</v>
      </c>
      <c r="E11" s="11">
        <v>915</v>
      </c>
      <c r="F11" s="8">
        <v>10</v>
      </c>
      <c r="G11" s="12">
        <v>2300</v>
      </c>
      <c r="H11" s="8">
        <v>13</v>
      </c>
      <c r="I11" s="12">
        <v>1950</v>
      </c>
    </row>
    <row r="12" spans="2:10" x14ac:dyDescent="0.25">
      <c r="B12" s="5" t="s">
        <v>15</v>
      </c>
      <c r="C12" s="7" t="s">
        <v>40</v>
      </c>
      <c r="D12" s="8">
        <v>3</v>
      </c>
      <c r="E12" s="11">
        <v>915</v>
      </c>
      <c r="F12" s="8">
        <v>0</v>
      </c>
      <c r="G12" s="12">
        <v>0</v>
      </c>
      <c r="H12" s="8">
        <v>20</v>
      </c>
      <c r="I12" s="12">
        <v>3000</v>
      </c>
    </row>
    <row r="13" spans="2:10" x14ac:dyDescent="0.25">
      <c r="B13" s="5" t="s">
        <v>16</v>
      </c>
      <c r="C13" s="7" t="s">
        <v>40</v>
      </c>
      <c r="D13" s="8">
        <v>3</v>
      </c>
      <c r="E13" s="11">
        <v>915</v>
      </c>
      <c r="F13" s="8">
        <v>0</v>
      </c>
      <c r="G13" s="12">
        <v>0</v>
      </c>
      <c r="H13" s="8">
        <v>24</v>
      </c>
      <c r="I13" s="12">
        <v>3600</v>
      </c>
    </row>
    <row r="14" spans="2:10" x14ac:dyDescent="0.25">
      <c r="B14" s="5" t="s">
        <v>17</v>
      </c>
      <c r="C14" s="7" t="s">
        <v>40</v>
      </c>
      <c r="D14" s="8">
        <v>3</v>
      </c>
      <c r="E14" s="11">
        <v>915</v>
      </c>
      <c r="F14" s="8">
        <v>4</v>
      </c>
      <c r="G14" s="12">
        <v>920</v>
      </c>
      <c r="H14" s="8">
        <v>12</v>
      </c>
      <c r="I14" s="12">
        <v>1800</v>
      </c>
    </row>
    <row r="15" spans="2:10" x14ac:dyDescent="0.25">
      <c r="B15" s="5" t="s">
        <v>18</v>
      </c>
      <c r="C15" s="7" t="s">
        <v>40</v>
      </c>
      <c r="D15" s="8">
        <v>3</v>
      </c>
      <c r="E15" s="11">
        <v>915</v>
      </c>
      <c r="F15" s="8">
        <v>24</v>
      </c>
      <c r="G15" s="12">
        <v>5520</v>
      </c>
      <c r="H15" s="8">
        <v>12</v>
      </c>
      <c r="I15" s="12">
        <v>1440</v>
      </c>
    </row>
    <row r="16" spans="2:10" x14ac:dyDescent="0.25">
      <c r="B16" s="5" t="s">
        <v>19</v>
      </c>
      <c r="C16" s="7" t="s">
        <v>40</v>
      </c>
      <c r="D16" s="8">
        <v>4</v>
      </c>
      <c r="E16" s="11">
        <v>1220</v>
      </c>
      <c r="F16" s="8">
        <v>15</v>
      </c>
      <c r="G16" s="12">
        <v>3450</v>
      </c>
      <c r="H16" s="8">
        <v>2</v>
      </c>
      <c r="I16" s="12">
        <v>300</v>
      </c>
    </row>
    <row r="17" spans="2:9" x14ac:dyDescent="0.25">
      <c r="B17" s="5" t="s">
        <v>20</v>
      </c>
      <c r="C17" s="7" t="s">
        <v>40</v>
      </c>
      <c r="D17" s="8">
        <v>2</v>
      </c>
      <c r="E17" s="11">
        <v>610</v>
      </c>
      <c r="F17" s="8">
        <v>4</v>
      </c>
      <c r="G17" s="12">
        <v>920</v>
      </c>
      <c r="H17" s="8">
        <v>3</v>
      </c>
      <c r="I17" s="12">
        <v>450</v>
      </c>
    </row>
    <row r="18" spans="2:9" x14ac:dyDescent="0.25">
      <c r="B18" s="5" t="s">
        <v>21</v>
      </c>
      <c r="C18" s="7" t="s">
        <v>40</v>
      </c>
      <c r="D18" s="8">
        <v>4</v>
      </c>
      <c r="E18" s="11">
        <v>1220</v>
      </c>
      <c r="F18" s="8">
        <v>10</v>
      </c>
      <c r="G18" s="12">
        <v>2300</v>
      </c>
      <c r="H18" s="8">
        <v>0</v>
      </c>
      <c r="I18" s="12">
        <v>0</v>
      </c>
    </row>
    <row r="19" spans="2:9" x14ac:dyDescent="0.25">
      <c r="D19" s="6"/>
      <c r="E19" s="13"/>
      <c r="F19" s="6"/>
      <c r="G19" s="10"/>
      <c r="H19" s="6"/>
      <c r="I19" s="10"/>
    </row>
    <row r="20" spans="2:9" x14ac:dyDescent="0.25">
      <c r="B20" s="5" t="s">
        <v>22</v>
      </c>
      <c r="D20" s="6"/>
      <c r="E20" s="13"/>
      <c r="F20" s="6"/>
      <c r="G20" s="10"/>
      <c r="H20" s="6"/>
      <c r="I20" s="10"/>
    </row>
    <row r="21" spans="2:9" x14ac:dyDescent="0.25">
      <c r="B21" s="5" t="s">
        <v>23</v>
      </c>
      <c r="D21" s="6"/>
      <c r="E21" s="13"/>
      <c r="F21" s="6"/>
      <c r="G21" s="10"/>
      <c r="H21" s="6"/>
      <c r="I21" s="10"/>
    </row>
    <row r="22" spans="2:9" x14ac:dyDescent="0.25">
      <c r="B22" s="5" t="s">
        <v>24</v>
      </c>
      <c r="D22" s="6"/>
      <c r="E22" s="13"/>
      <c r="F22" s="6"/>
      <c r="G22" s="10"/>
      <c r="H22" s="6"/>
      <c r="I22" s="10"/>
    </row>
    <row r="23" spans="2:9" x14ac:dyDescent="0.25">
      <c r="B23" s="5" t="s">
        <v>25</v>
      </c>
      <c r="D23" s="6"/>
      <c r="E23" s="13"/>
      <c r="F23" s="6"/>
      <c r="G23" s="10"/>
      <c r="H23" s="6"/>
      <c r="I23" s="10"/>
    </row>
    <row r="24" spans="2:9" x14ac:dyDescent="0.25">
      <c r="B24" s="5" t="s">
        <v>26</v>
      </c>
      <c r="C24" s="7" t="s">
        <v>41</v>
      </c>
      <c r="D24" s="8">
        <v>15</v>
      </c>
      <c r="E24" s="11">
        <v>4575</v>
      </c>
      <c r="F24" s="8">
        <v>16</v>
      </c>
      <c r="G24" s="12">
        <v>3680</v>
      </c>
      <c r="H24" s="8">
        <v>7</v>
      </c>
      <c r="I24" s="12">
        <v>1050</v>
      </c>
    </row>
    <row r="25" spans="2:9" x14ac:dyDescent="0.25">
      <c r="B25" s="5" t="s">
        <v>27</v>
      </c>
      <c r="C25" s="7" t="s">
        <v>41</v>
      </c>
      <c r="D25" s="8">
        <v>5</v>
      </c>
      <c r="E25" s="11">
        <v>1525</v>
      </c>
      <c r="F25" s="8">
        <v>0</v>
      </c>
      <c r="G25" s="12">
        <v>0</v>
      </c>
      <c r="H25" s="8">
        <v>0</v>
      </c>
      <c r="I25" s="12">
        <v>0</v>
      </c>
    </row>
    <row r="26" spans="2:9" x14ac:dyDescent="0.25">
      <c r="B26" s="5" t="s">
        <v>43</v>
      </c>
      <c r="C26" s="7" t="s">
        <v>41</v>
      </c>
      <c r="D26" s="8">
        <v>4</v>
      </c>
      <c r="E26" s="11">
        <v>1220</v>
      </c>
      <c r="F26" s="8">
        <v>0</v>
      </c>
      <c r="G26" s="12">
        <v>0</v>
      </c>
      <c r="H26" s="8">
        <v>0</v>
      </c>
      <c r="I26" s="12">
        <v>0</v>
      </c>
    </row>
    <row r="27" spans="2:9" x14ac:dyDescent="0.25">
      <c r="B27" s="5" t="s">
        <v>28</v>
      </c>
      <c r="D27" s="14">
        <f>SUM(D6:D26)</f>
        <v>79</v>
      </c>
      <c r="E27" s="15">
        <f t="shared" ref="E27:I27" si="0">SUM(E6:E26)</f>
        <v>24095</v>
      </c>
      <c r="F27" s="14">
        <f t="shared" si="0"/>
        <v>127</v>
      </c>
      <c r="G27" s="15">
        <f t="shared" si="0"/>
        <v>29210</v>
      </c>
      <c r="H27" s="14">
        <f t="shared" si="0"/>
        <v>138</v>
      </c>
      <c r="I27" s="15">
        <f t="shared" si="0"/>
        <v>20340</v>
      </c>
    </row>
    <row r="28" spans="2:9" x14ac:dyDescent="0.25">
      <c r="D28" s="6"/>
      <c r="E28" s="13"/>
      <c r="F28" s="6"/>
      <c r="G28" s="10"/>
      <c r="H28" s="6"/>
      <c r="I28" s="10"/>
    </row>
    <row r="29" spans="2:9" ht="14.25" thickBot="1" x14ac:dyDescent="0.3">
      <c r="B29" s="5" t="s">
        <v>29</v>
      </c>
      <c r="D29" s="6"/>
      <c r="E29" s="13"/>
      <c r="F29" s="6"/>
      <c r="G29" s="10"/>
      <c r="H29" s="6"/>
      <c r="I29" s="16">
        <f>+D27+F27+H27</f>
        <v>344</v>
      </c>
    </row>
    <row r="30" spans="2:9" ht="14.25" thickTop="1" x14ac:dyDescent="0.25">
      <c r="D30" s="6"/>
      <c r="E30" s="13"/>
      <c r="F30" s="6"/>
      <c r="G30" s="10"/>
      <c r="H30" s="6"/>
      <c r="I30" s="10"/>
    </row>
    <row r="31" spans="2:9" ht="14.25" thickBot="1" x14ac:dyDescent="0.3">
      <c r="B31" s="5" t="s">
        <v>30</v>
      </c>
      <c r="D31" s="6"/>
      <c r="E31" s="13"/>
      <c r="F31" s="6"/>
      <c r="G31" s="10"/>
      <c r="H31" s="6"/>
      <c r="I31" s="17">
        <f>+E27+G27+I27</f>
        <v>73645</v>
      </c>
    </row>
    <row r="32" spans="2:9" ht="14.25" thickTop="1" x14ac:dyDescent="0.25">
      <c r="D32" s="6"/>
      <c r="E32" s="13"/>
      <c r="F32" s="6"/>
      <c r="G32" s="10"/>
      <c r="H32" s="6"/>
      <c r="I32" s="10"/>
    </row>
    <row r="33" spans="2:9" x14ac:dyDescent="0.25">
      <c r="B33" s="5" t="s">
        <v>31</v>
      </c>
      <c r="D33" s="6"/>
      <c r="E33" s="13"/>
      <c r="F33" s="6"/>
      <c r="G33" s="10"/>
      <c r="H33" s="6"/>
      <c r="I33" s="10"/>
    </row>
    <row r="34" spans="2:9" x14ac:dyDescent="0.25">
      <c r="B34" s="5" t="s">
        <v>32</v>
      </c>
      <c r="C34" s="7" t="s">
        <v>40</v>
      </c>
      <c r="D34" s="8">
        <v>2</v>
      </c>
      <c r="E34" s="9">
        <v>610</v>
      </c>
      <c r="F34" s="8">
        <v>3</v>
      </c>
      <c r="G34" s="9">
        <v>690</v>
      </c>
      <c r="H34" s="8">
        <v>0</v>
      </c>
      <c r="I34" s="9">
        <v>0</v>
      </c>
    </row>
    <row r="35" spans="2:9" x14ac:dyDescent="0.25">
      <c r="B35" s="5" t="s">
        <v>33</v>
      </c>
      <c r="C35" s="7" t="s">
        <v>40</v>
      </c>
      <c r="D35" s="8">
        <v>0</v>
      </c>
      <c r="E35" s="11">
        <v>0</v>
      </c>
      <c r="F35" s="8">
        <v>5</v>
      </c>
      <c r="G35" s="12">
        <v>1150</v>
      </c>
      <c r="H35" s="8">
        <v>12</v>
      </c>
      <c r="I35" s="12">
        <v>1440</v>
      </c>
    </row>
    <row r="36" spans="2:9" x14ac:dyDescent="0.25">
      <c r="B36" s="5" t="s">
        <v>34</v>
      </c>
      <c r="C36" s="7" t="s">
        <v>41</v>
      </c>
      <c r="D36" s="18">
        <v>1</v>
      </c>
      <c r="E36" s="19">
        <v>305</v>
      </c>
      <c r="F36" s="18">
        <v>0</v>
      </c>
      <c r="G36" s="20">
        <v>0</v>
      </c>
      <c r="H36" s="18">
        <v>0</v>
      </c>
      <c r="I36" s="20">
        <v>0</v>
      </c>
    </row>
    <row r="37" spans="2:9" x14ac:dyDescent="0.25">
      <c r="D37" s="6"/>
      <c r="E37" s="13"/>
      <c r="F37" s="6"/>
      <c r="G37" s="10"/>
      <c r="H37" s="6"/>
      <c r="I37" s="10"/>
    </row>
    <row r="38" spans="2:9" x14ac:dyDescent="0.25">
      <c r="B38" s="5" t="s">
        <v>35</v>
      </c>
      <c r="D38" s="21">
        <f>SUM(D34:D36)</f>
        <v>3</v>
      </c>
      <c r="E38" s="22">
        <f t="shared" ref="E38:I38" si="1">SUM(E34:E36)</f>
        <v>915</v>
      </c>
      <c r="F38" s="21">
        <f t="shared" si="1"/>
        <v>8</v>
      </c>
      <c r="G38" s="22">
        <f t="shared" si="1"/>
        <v>1840</v>
      </c>
      <c r="H38" s="21">
        <f t="shared" si="1"/>
        <v>12</v>
      </c>
      <c r="I38" s="22">
        <f t="shared" si="1"/>
        <v>1440</v>
      </c>
    </row>
    <row r="39" spans="2:9" x14ac:dyDescent="0.25">
      <c r="D39" s="6"/>
      <c r="F39" s="6"/>
      <c r="G39" s="10"/>
      <c r="H39" s="6"/>
      <c r="I39" s="10"/>
    </row>
    <row r="40" spans="2:9" ht="14.25" thickBot="1" x14ac:dyDescent="0.3">
      <c r="B40" s="5" t="s">
        <v>36</v>
      </c>
      <c r="D40" s="6"/>
      <c r="F40" s="6"/>
      <c r="H40" s="6"/>
      <c r="I40" s="16">
        <f>+D38+F38+H38</f>
        <v>23</v>
      </c>
    </row>
    <row r="41" spans="2:9" ht="14.25" thickTop="1" x14ac:dyDescent="0.25">
      <c r="D41" s="6"/>
      <c r="F41" s="6"/>
      <c r="H41" s="6"/>
      <c r="I41" s="10"/>
    </row>
    <row r="42" spans="2:9" x14ac:dyDescent="0.25">
      <c r="B42" s="5" t="s">
        <v>37</v>
      </c>
      <c r="D42" s="6"/>
      <c r="F42" s="6"/>
      <c r="H42" s="6"/>
      <c r="I42" s="23">
        <v>0</v>
      </c>
    </row>
    <row r="43" spans="2:9" x14ac:dyDescent="0.25">
      <c r="B43" s="5" t="s">
        <v>38</v>
      </c>
      <c r="D43" s="6"/>
      <c r="F43" s="6"/>
      <c r="H43" s="6"/>
      <c r="I43" s="24">
        <f>+E38+G38+I38+I42</f>
        <v>4195</v>
      </c>
    </row>
    <row r="44" spans="2:9" ht="14.25" thickBot="1" x14ac:dyDescent="0.3">
      <c r="B44" s="5" t="s">
        <v>42</v>
      </c>
      <c r="D44" s="25"/>
      <c r="F44" s="6"/>
      <c r="H44" s="10"/>
      <c r="I44" s="26">
        <f>+I31+I43</f>
        <v>77840</v>
      </c>
    </row>
    <row r="45" spans="2:9" ht="14.25" thickTop="1" x14ac:dyDescent="0.25">
      <c r="D45" s="25"/>
      <c r="F45" s="6"/>
      <c r="H45" s="10"/>
    </row>
    <row r="46" spans="2:9" x14ac:dyDescent="0.25">
      <c r="D46" s="27"/>
      <c r="F46" s="10"/>
    </row>
  </sheetData>
  <mergeCells count="4">
    <mergeCell ref="D1:I1"/>
    <mergeCell ref="H2:I2"/>
    <mergeCell ref="D2:E2"/>
    <mergeCell ref="F2:G2"/>
  </mergeCell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11efca-a461-46c6-a604-6d6e23decda4">
      <Terms xmlns="http://schemas.microsoft.com/office/infopath/2007/PartnerControls"/>
    </lcf76f155ced4ddcb4097134ff3c332f>
    <TaxCatchAll xmlns="425ef148-5ac2-4b6c-8a5a-9677039d05d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E7B87230ABC34EAFBA1E70E59E1873" ma:contentTypeVersion="13" ma:contentTypeDescription="Create a new document." ma:contentTypeScope="" ma:versionID="b0bbead017fb7720329107d671696e33">
  <xsd:schema xmlns:xsd="http://www.w3.org/2001/XMLSchema" xmlns:xs="http://www.w3.org/2001/XMLSchema" xmlns:p="http://schemas.microsoft.com/office/2006/metadata/properties" xmlns:ns2="dc11efca-a461-46c6-a604-6d6e23decda4" xmlns:ns3="425ef148-5ac2-4b6c-8a5a-9677039d05db" targetNamespace="http://schemas.microsoft.com/office/2006/metadata/properties" ma:root="true" ma:fieldsID="f7ec07d9e789c2bea387faa263c97d24" ns2:_="" ns3:_="">
    <xsd:import namespace="dc11efca-a461-46c6-a604-6d6e23decda4"/>
    <xsd:import namespace="425ef148-5ac2-4b6c-8a5a-9677039d05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11efca-a461-46c6-a604-6d6e23decd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5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1ef714d-be02-45bf-9738-cd1d2a15e7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ef148-5ac2-4b6c-8a5a-9677039d05d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8cea4d2-765a-4561-a508-022b343c0677}" ma:internalName="TaxCatchAll" ma:showField="CatchAllData" ma:web="425ef148-5ac2-4b6c-8a5a-9677039d05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5B3CB6-3502-4DB2-A8B7-7E6ECE47AEA7}">
  <ds:schemaRefs>
    <ds:schemaRef ds:uri="425ef148-5ac2-4b6c-8a5a-9677039d05db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dc11efca-a461-46c6-a604-6d6e23decda4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30B17D1-47EE-4238-9C22-82FF76881E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782185-0244-4E9E-A48A-85957EED88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11efca-a461-46c6-a604-6d6e23decda4"/>
    <ds:schemaRef ds:uri="425ef148-5ac2-4b6c-8a5a-9677039d05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AVA Citrix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Goering</dc:creator>
  <cp:lastModifiedBy>Crystal Miranda</cp:lastModifiedBy>
  <cp:lastPrinted>2025-08-25T14:36:40Z</cp:lastPrinted>
  <dcterms:created xsi:type="dcterms:W3CDTF">2025-06-27T15:09:26Z</dcterms:created>
  <dcterms:modified xsi:type="dcterms:W3CDTF">2025-08-25T14:36:59Z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0x0101004AE7B87230ABC34EAFBA1E70E59E1873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2025-06-30T17:51:31Z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ab556818-5c78-4850-8e64-3a91b3ac51c7</vt:lpwstr>
  </property>
  <property fmtid="{D5CDD505-2E9C-101B-9397-08002B2CF9AE}" pid="8" name="MSIP_Label_defa4170-0d19-0005-0004-bc88714345d2_ActionId">
    <vt:lpwstr>88f17a34-1e6f-4d0c-9a96-e2c7da7c7dc8</vt:lpwstr>
  </property>
  <property fmtid="{D5CDD505-2E9C-101B-9397-08002B2CF9AE}" pid="9" name="MSIP_Label_defa4170-0d19-0005-0004-bc88714345d2_ContentBits">
    <vt:lpwstr>0</vt:lpwstr>
  </property>
  <property fmtid="{D5CDD505-2E9C-101B-9397-08002B2CF9AE}" pid="10" name="MSIP_Label_defa4170-0d19-0005-0004-bc88714345d2_Tag">
    <vt:lpwstr>10, 3, 0, 1</vt:lpwstr>
  </property>
  <property fmtid="{D5CDD505-2E9C-101B-9397-08002B2CF9AE}" pid="11" name="MediaServiceImageTags">
    <vt:lpwstr/>
  </property>
</Properties>
</file>